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ateA\Downloads\"/>
    </mc:Choice>
  </mc:AlternateContent>
  <xr:revisionPtr revIDLastSave="0" documentId="13_ncr:1_{201C79C7-ABD9-4F2E-A266-56CF782083EB}" xr6:coauthVersionLast="45" xr6:coauthVersionMax="46" xr10:uidLastSave="{00000000-0000-0000-0000-000000000000}"/>
  <bookViews>
    <workbookView xWindow="28680" yWindow="-120" windowWidth="29040" windowHeight="15840" xr2:uid="{3A421BE8-3F3D-4A22-A7A3-57C5F5958C35}"/>
  </bookViews>
  <sheets>
    <sheet name="Current analysis" sheetId="1" r:id="rId1"/>
    <sheet name="Historical overview"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F26" i="1"/>
  <c r="G26" i="1"/>
  <c r="D26" i="1"/>
  <c r="E39" i="1" l="1"/>
  <c r="F39" i="1"/>
  <c r="G39" i="1"/>
  <c r="D39" i="1"/>
  <c r="E38" i="1"/>
  <c r="F38" i="1"/>
  <c r="G38" i="1"/>
  <c r="D38" i="1"/>
  <c r="D35" i="1"/>
  <c r="E35" i="1"/>
  <c r="F35" i="1"/>
  <c r="G35" i="1"/>
  <c r="C35" i="1"/>
  <c r="D34" i="1" l="1"/>
  <c r="E34" i="1"/>
  <c r="F34" i="1"/>
  <c r="G34" i="1"/>
  <c r="C34" i="1"/>
  <c r="D32" i="1"/>
  <c r="E32" i="1"/>
  <c r="F32" i="1"/>
  <c r="G32" i="1"/>
  <c r="C32" i="1"/>
  <c r="D31" i="1"/>
  <c r="E31" i="1"/>
  <c r="F31" i="1"/>
  <c r="G31" i="1"/>
  <c r="C31" i="1"/>
  <c r="E28" i="1"/>
  <c r="F28" i="1"/>
  <c r="G28" i="1"/>
  <c r="D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tc={380C0443-0A4F-4E66-B01D-A183EC66D02B}</author>
    <author>tc={B53E26BC-D227-4109-ABF0-E41981975870}</author>
  </authors>
  <commentList>
    <comment ref="B28" authorId="0" shapeId="0" xr:uid="{380C0443-0A4F-4E66-B01D-A183EC66D02B}">
      <text>
        <t>[Threaded comment]
Your version of Excel allows you to read this threaded comment; however, any edits to it will get removed if the file is opened in a newer version of Excel. Learn more: https://go.microsoft.com/fwlink/?linkid=870924
Comment:
    Should we include the gap calculated for 2023/24, for consistency with previous work?
Reply:
    We could another row to show this certainly</t>
      </text>
    </comment>
    <comment ref="B38" authorId="1" shapeId="0" xr:uid="{B53E26BC-D227-4109-ABF0-E41981975870}">
      <text>
        <t xml:space="preserve">[Threaded comment]
Your version of Excel allows you to read this threaded comment; however, any edits to it will get removed if the file is opened in a newer version of Excel. Learn more: https://go.microsoft.com/fwlink/?linkid=870924
Comment:
    Does this need (£bn) adding?
Reply:
    Yes please
</t>
      </text>
    </comment>
  </commentList>
</comments>
</file>

<file path=xl/sharedStrings.xml><?xml version="1.0" encoding="utf-8"?>
<sst xmlns="http://schemas.openxmlformats.org/spreadsheetml/2006/main" count="128" uniqueCount="93">
  <si>
    <t>Social care funding gap: Our estimates of what it would cost to stabilise and improve adult social care in England</t>
  </si>
  <si>
    <t>Updated, February 2021</t>
  </si>
  <si>
    <t xml:space="preserve">Source: Health Foundation analysis of NHS Digital, Adult Social Care Activity and Finance Return 2019/20.
</t>
  </si>
  <si>
    <t>Note: All figures below (columns C-G) are in real terms at 2021/22 prices. To read more about our social care funding gap scenarios visit www.health.org.uk/REAL/socialcare</t>
  </si>
  <si>
    <t>Prices (£bn)</t>
  </si>
  <si>
    <t>2021/22</t>
  </si>
  <si>
    <t>Scenario</t>
  </si>
  <si>
    <t>Baseline</t>
  </si>
  <si>
    <t>Projected adult social care spending power</t>
  </si>
  <si>
    <t>Meet future demand</t>
  </si>
  <si>
    <t>Meet future demand and improve access to care</t>
  </si>
  <si>
    <t>Meet future demand and pay more for care</t>
  </si>
  <si>
    <t>Meet future demand, improve access to care and pay more for care</t>
  </si>
  <si>
    <t>2019/20</t>
  </si>
  <si>
    <t>2020/21</t>
  </si>
  <si>
    <t>2022/23</t>
  </si>
  <si>
    <t>2023/24</t>
  </si>
  <si>
    <t>2024/25</t>
  </si>
  <si>
    <t>2025/26</t>
  </si>
  <si>
    <t>2026/27</t>
  </si>
  <si>
    <t>2027/28</t>
  </si>
  <si>
    <t>2028/29</t>
  </si>
  <si>
    <t>2029/30</t>
  </si>
  <si>
    <t>2030/31</t>
  </si>
  <si>
    <t>Funding gap 2023/24</t>
  </si>
  <si>
    <t xml:space="preserve">Funding gap 2030/31 </t>
  </si>
  <si>
    <t>2019/20 to 2030/31</t>
  </si>
  <si>
    <t>Total absolute change (£bn)</t>
  </si>
  <si>
    <t>Total percentage change</t>
  </si>
  <si>
    <t>Annual absolute change (£bn)</t>
  </si>
  <si>
    <t>CAGR</t>
  </si>
  <si>
    <t>Total increase above core spending power</t>
  </si>
  <si>
    <t>% increase above core spending power</t>
  </si>
  <si>
    <t xml:space="preserve">In 2018, 2019 and 2020, the Health Foundation carried out analysis of the challenges facing the social care sector, the funding needed to stabilise and improve access to the service and the cost of different policy options, such as providing everyone with free personal care. Below we present the key figures in these analyses to show how our funding gap estimate has changed over time, together with our most recent estimates. </t>
  </si>
  <si>
    <t>A summary of our analysis and key figures</t>
  </si>
  <si>
    <t>A fork in the road: next steps for social care funding reform </t>
  </si>
  <si>
    <t>What should be done to fix the crisis in social care?</t>
  </si>
  <si>
    <t>General election 2019</t>
  </si>
  <si>
    <t>2020 update</t>
  </si>
  <si>
    <t>2021 update</t>
  </si>
  <si>
    <t>May 2018</t>
  </si>
  <si>
    <t>Aug 2019</t>
  </si>
  <si>
    <t>Nov 2019</t>
  </si>
  <si>
    <t>Feb 2021</t>
  </si>
  <si>
    <t>Gap in social funding calculated up to 2020/21</t>
  </si>
  <si>
    <t>Gap in social funding calculated up to 2023/24</t>
  </si>
  <si>
    <t>Gap in social funding calculated up to 2030/31</t>
  </si>
  <si>
    <t>Additional funding needed to:</t>
  </si>
  <si>
    <t>Uses 2018/19 prices and 2016/17 as a base year</t>
  </si>
  <si>
    <t>Uses 2019/20 prices and 2017/18 as a base year</t>
  </si>
  <si>
    <t>Uses 2019/20 prices and 2018/19 as a base year</t>
  </si>
  <si>
    <t>Uses 2020/21 prices and 2018/19 as a base year</t>
  </si>
  <si>
    <t>Uses 2021/22 prices and 2019/20 as a base year</t>
  </si>
  <si>
    <t>Meet future demand (Scenario 1)</t>
  </si>
  <si>
    <t>£1.5bn</t>
  </si>
  <si>
    <t>£2.7bn</t>
  </si>
  <si>
    <t>£2.4bn</t>
  </si>
  <si>
    <t>£2.1bn</t>
  </si>
  <si>
    <t>£1.9bn</t>
  </si>
  <si>
    <t>£6.1bn</t>
  </si>
  <si>
    <t>Meet future demand and increase pay</t>
  </si>
  <si>
    <t>Not in analysis</t>
  </si>
  <si>
    <t>£4.4bn</t>
  </si>
  <si>
    <t>£4.1bn</t>
  </si>
  <si>
    <t>£3.9bn</t>
  </si>
  <si>
    <t>Recover peak spending levels – return to 2009/10 spending (the highest total spending) (not in current scenarios)</t>
  </si>
  <si>
    <t>£8.0bn</t>
  </si>
  <si>
    <t>Recover peak spending levels – return to 2010/11 levels of spending (the highest in per capita terms)</t>
  </si>
  <si>
    <t>£10.0bn</t>
  </si>
  <si>
    <t>Recover peak spending levels and increase pay</t>
  </si>
  <si>
    <t>£12.5bn</t>
  </si>
  <si>
    <t>£12.2bn</t>
  </si>
  <si>
    <t>£12.1bn</t>
  </si>
  <si>
    <t>Meet future demand and improve access to care (Scenario 2)</t>
  </si>
  <si>
    <t>£4.2bn</t>
  </si>
  <si>
    <t>£8.9bn</t>
  </si>
  <si>
    <t>Meet future demand and pay more for care (Scenario 3)</t>
  </si>
  <si>
    <t>£5.5bn</t>
  </si>
  <si>
    <t>£6.0bn</t>
  </si>
  <si>
    <t>£11.1bn</t>
  </si>
  <si>
    <t>Meet future demand, improve access to care and pay more for care (Scenario 4)</t>
  </si>
  <si>
    <t>£7.7bn</t>
  </si>
  <si>
    <t>£8.6bn</t>
  </si>
  <si>
    <t>£14.4bn</t>
  </si>
  <si>
    <t>Bring in free personal care, along the lines of the Scottish model **</t>
  </si>
  <si>
    <t>£7.0bn</t>
  </si>
  <si>
    <t>£5.0bn</t>
  </si>
  <si>
    <t>Bring in a cap on social care costs ***</t>
  </si>
  <si>
    <t>£5.0bn (based on a cap of £75,000 and a floor of £100,000)</t>
  </si>
  <si>
    <t>£2.1bn (based on a cap of £78,000 and an upper capital limit of £100,000 for residential care only)</t>
  </si>
  <si>
    <t>£2.0bn (based on a cap of £78,000 and an upper capital limit of £100,000 for residential care only)</t>
  </si>
  <si>
    <t>£3.1bn (based on a cap of £46,000 and an upper capital limit of £125,000 for residential care only.)</t>
  </si>
  <si>
    <t>£3.0bn (based on a cap of £46,000 and an upper capital limit of £125,000 for residential care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</si>
</sst>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6"/>
      <color theme="1"/>
      <name val="Arial"/>
      <family val="2"/>
    </font>
    <font>
      <sz val="11"/>
      <color theme="1"/>
      <name val="Arial"/>
      <family val="2"/>
    </font>
    <font>
      <b/>
      <sz val="11"/>
      <color theme="1"/>
      <name val="Arial"/>
      <family val="2"/>
    </font>
    <font>
      <sz val="8"/>
      <name val="Calibri"/>
      <family val="2"/>
      <scheme val="minor"/>
    </font>
    <font>
      <b/>
      <sz val="14"/>
      <color theme="1"/>
      <name val="Arial"/>
      <family val="2"/>
    </font>
    <font>
      <sz val="9"/>
      <name val="Arial"/>
      <family val="2"/>
    </font>
    <font>
      <i/>
      <sz val="9"/>
      <name val="Arial"/>
      <family val="2"/>
    </font>
    <font>
      <sz val="11"/>
      <name val="Arial"/>
      <family val="2"/>
    </font>
    <font>
      <b/>
      <sz val="9"/>
      <name val="Arial"/>
      <family val="2"/>
    </font>
    <font>
      <b/>
      <sz val="8"/>
      <name val="Arial"/>
      <family val="2"/>
    </font>
    <font>
      <sz val="8"/>
      <name val="Arial"/>
      <family val="2"/>
    </font>
    <font>
      <b/>
      <sz val="16"/>
      <color theme="1"/>
      <name val="Arial"/>
      <family val="2"/>
    </font>
    <font>
      <sz val="12"/>
      <name val="Arial"/>
      <family val="2"/>
    </font>
  </fonts>
  <fills count="5">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applyFill="1"/>
    <xf numFmtId="0" fontId="3" fillId="0" borderId="0" xfId="0" applyFont="1" applyFill="1"/>
    <xf numFmtId="0" fontId="3" fillId="0" borderId="0" xfId="0" applyFont="1" applyFill="1" applyAlignment="1"/>
    <xf numFmtId="0" fontId="3" fillId="0" borderId="0" xfId="0" applyFont="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horizontal="center"/>
    </xf>
    <xf numFmtId="0" fontId="3" fillId="0" borderId="0" xfId="0" applyFont="1" applyAlignment="1">
      <alignment horizontal="right"/>
    </xf>
    <xf numFmtId="0" fontId="4" fillId="0" borderId="4" xfId="0" applyFont="1" applyFill="1" applyBorder="1"/>
    <xf numFmtId="0" fontId="4" fillId="0" borderId="4" xfId="0" applyFont="1" applyFill="1" applyBorder="1" applyAlignment="1">
      <alignment horizontal="center"/>
    </xf>
    <xf numFmtId="0" fontId="3"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xf>
    <xf numFmtId="164" fontId="3" fillId="0" borderId="4" xfId="0" applyNumberFormat="1" applyFont="1" applyFill="1" applyBorder="1" applyAlignment="1">
      <alignment horizontal="center"/>
    </xf>
    <xf numFmtId="164" fontId="3" fillId="0" borderId="4" xfId="0" applyNumberFormat="1" applyFont="1" applyBorder="1" applyAlignment="1">
      <alignment horizontal="center"/>
    </xf>
    <xf numFmtId="0" fontId="3" fillId="0" borderId="0" xfId="0" applyFont="1" applyFill="1" applyBorder="1" applyAlignment="1">
      <alignment horizontal="center"/>
    </xf>
    <xf numFmtId="164" fontId="3" fillId="0" borderId="0" xfId="0" applyNumberFormat="1" applyFont="1" applyBorder="1" applyAlignment="1">
      <alignment horizontal="center"/>
    </xf>
    <xf numFmtId="164" fontId="3" fillId="0" borderId="3" xfId="0" applyNumberFormat="1" applyFont="1" applyBorder="1" applyAlignment="1">
      <alignment horizontal="center"/>
    </xf>
    <xf numFmtId="0" fontId="4" fillId="0" borderId="3" xfId="0" applyFont="1" applyFill="1" applyBorder="1" applyAlignment="1">
      <alignment horizontal="left"/>
    </xf>
    <xf numFmtId="164" fontId="4" fillId="0" borderId="3" xfId="0" applyNumberFormat="1" applyFont="1" applyBorder="1" applyAlignment="1">
      <alignment horizontal="center"/>
    </xf>
    <xf numFmtId="0" fontId="4" fillId="2" borderId="3" xfId="0" applyFont="1" applyFill="1" applyBorder="1" applyAlignment="1">
      <alignment horizontal="left"/>
    </xf>
    <xf numFmtId="0" fontId="4" fillId="2" borderId="3" xfId="0" applyFont="1" applyFill="1" applyBorder="1"/>
    <xf numFmtId="164" fontId="4" fillId="2" borderId="3" xfId="0" applyNumberFormat="1" applyFont="1" applyFill="1" applyBorder="1" applyAlignment="1">
      <alignment horizontal="center"/>
    </xf>
    <xf numFmtId="0" fontId="3" fillId="2" borderId="0" xfId="0" applyFont="1" applyFill="1"/>
    <xf numFmtId="164" fontId="3" fillId="2" borderId="0" xfId="0" applyNumberFormat="1" applyFont="1" applyFill="1" applyAlignment="1">
      <alignment horizontal="center"/>
    </xf>
    <xf numFmtId="9" fontId="3" fillId="2" borderId="0" xfId="1" applyFont="1" applyFill="1" applyAlignment="1">
      <alignment horizontal="center"/>
    </xf>
    <xf numFmtId="0" fontId="3" fillId="2" borderId="0" xfId="0" applyFont="1" applyFill="1" applyAlignment="1">
      <alignment horizontal="center"/>
    </xf>
    <xf numFmtId="2" fontId="3" fillId="2" borderId="0" xfId="0" applyNumberFormat="1" applyFont="1" applyFill="1" applyAlignment="1">
      <alignment horizontal="center"/>
    </xf>
    <xf numFmtId="165" fontId="3" fillId="2" borderId="0" xfId="1" applyNumberFormat="1" applyFont="1" applyFill="1" applyAlignment="1">
      <alignment horizontal="center"/>
    </xf>
    <xf numFmtId="0" fontId="6" fillId="0" borderId="0" xfId="0" applyFont="1" applyAlignment="1">
      <alignment horizontal="left" vertical="center"/>
    </xf>
    <xf numFmtId="0" fontId="7" fillId="0" borderId="4" xfId="0" applyFont="1" applyBorder="1" applyAlignment="1">
      <alignment horizontal="center"/>
    </xf>
    <xf numFmtId="0" fontId="8" fillId="4" borderId="4" xfId="0" applyFont="1" applyFill="1" applyBorder="1" applyAlignment="1">
      <alignment horizontal="center"/>
    </xf>
    <xf numFmtId="0" fontId="7" fillId="0" borderId="4" xfId="0" applyFont="1" applyFill="1" applyBorder="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4" borderId="4" xfId="0" applyFont="1" applyFill="1" applyBorder="1" applyAlignment="1">
      <alignment horizontal="center" vertical="center"/>
    </xf>
    <xf numFmtId="0" fontId="9" fillId="0" borderId="0" xfId="0" applyFont="1"/>
    <xf numFmtId="0" fontId="10" fillId="3"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7" fontId="7" fillId="0" borderId="5" xfId="0" quotePrefix="1" applyNumberFormat="1" applyFont="1" applyBorder="1" applyAlignment="1">
      <alignment horizontal="center" vertical="center"/>
    </xf>
    <xf numFmtId="0" fontId="7" fillId="0" borderId="5" xfId="0" quotePrefix="1" applyFont="1" applyBorder="1" applyAlignment="1">
      <alignment horizontal="center" vertical="center"/>
    </xf>
    <xf numFmtId="17" fontId="7" fillId="0" borderId="7" xfId="0" quotePrefix="1" applyNumberFormat="1" applyFont="1" applyBorder="1" applyAlignment="1">
      <alignment horizontal="center"/>
    </xf>
    <xf numFmtId="17" fontId="7" fillId="0" borderId="6" xfId="0" quotePrefix="1" applyNumberFormat="1" applyFont="1" applyBorder="1" applyAlignment="1">
      <alignment horizontal="center"/>
    </xf>
    <xf numFmtId="0" fontId="11"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vertical="center"/>
    </xf>
    <xf numFmtId="0" fontId="12" fillId="0" borderId="6" xfId="0" applyFont="1" applyBorder="1" applyAlignment="1">
      <alignment horizontal="right"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17" fontId="7" fillId="0" borderId="5" xfId="0" applyNumberFormat="1" applyFont="1" applyBorder="1" applyAlignment="1">
      <alignment horizontal="center" vertical="center"/>
    </xf>
    <xf numFmtId="0" fontId="13" fillId="0" borderId="0" xfId="0" applyFont="1" applyFill="1"/>
    <xf numFmtId="0" fontId="14"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 Carter" id="{15F9182A-F248-4C58-AB9B-3695558353E5}" userId="S::mark.carter@health.org.uk::0cbf4289-2155-4f04-b0a5-adfce4f4a2ca" providerId="AD"/>
  <person displayName="Kate Addison" id="{E4B02BA4-62E7-48B0-B602-32618DD07295}" userId="S::kate.addison@health.org.uk::851c0324-1985-447f-95d4-d7804efd9d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21-01-20T11:43:48.84" personId="{E4B02BA4-62E7-48B0-B602-32618DD07295}" id="{380C0443-0A4F-4E66-B01D-A183EC66D02B}">
    <text>Should we include the gap calculated for 2023/24, for consistency with previous work?</text>
  </threadedComment>
  <threadedComment ref="B28" dT="2021-01-20T11:49:08.66" personId="{15F9182A-F248-4C58-AB9B-3695558353E5}" id="{687B153C-5D7F-4EF3-980C-E9D981A59609}" parentId="{380C0443-0A4F-4E66-B01D-A183EC66D02B}">
    <text>We could another row to show this certainly</text>
  </threadedComment>
  <threadedComment ref="B38" dT="2021-01-20T11:43:21.16" personId="{E4B02BA4-62E7-48B0-B602-32618DD07295}" id="{B53E26BC-D227-4109-ABF0-E41981975870}">
    <text>Does this need (£bn) adding?</text>
  </threadedComment>
  <threadedComment ref="B38" dT="2021-01-20T11:48:25.39" personId="{15F9182A-F248-4C58-AB9B-3695558353E5}" id="{62F6B806-661F-41B0-B894-57782FD981E2}" parentId="{B53E26BC-D227-4109-ABF0-E41981975870}">
    <text xml:space="preserve">Yes please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FFB63-F6E8-43A0-AD29-C9A2D958A91A}">
  <dimension ref="B2:N39"/>
  <sheetViews>
    <sheetView showGridLines="0" tabSelected="1" zoomScale="76" zoomScaleNormal="76" workbookViewId="0"/>
  </sheetViews>
  <sheetFormatPr defaultColWidth="8.81640625" defaultRowHeight="14" x14ac:dyDescent="0.3"/>
  <cols>
    <col min="1" max="1" width="8.81640625" style="4"/>
    <col min="2" max="2" width="32.453125" style="4" customWidth="1"/>
    <col min="3" max="7" width="18.6328125" style="4" customWidth="1"/>
    <col min="8" max="16384" width="8.81640625" style="4"/>
  </cols>
  <sheetData>
    <row r="2" spans="2:7" s="2" customFormat="1" ht="20" x14ac:dyDescent="0.4">
      <c r="B2" s="58" t="s">
        <v>0</v>
      </c>
    </row>
    <row r="3" spans="2:7" s="2" customFormat="1" ht="20" x14ac:dyDescent="0.4">
      <c r="B3" s="1"/>
    </row>
    <row r="4" spans="2:7" s="2" customFormat="1" x14ac:dyDescent="0.3">
      <c r="B4" s="2" t="s">
        <v>1</v>
      </c>
    </row>
    <row r="5" spans="2:7" s="2" customFormat="1" x14ac:dyDescent="0.3">
      <c r="B5" s="3" t="s">
        <v>2</v>
      </c>
    </row>
    <row r="6" spans="2:7" x14ac:dyDescent="0.3">
      <c r="B6" s="4" t="s">
        <v>3</v>
      </c>
    </row>
    <row r="8" spans="2:7" x14ac:dyDescent="0.3">
      <c r="B8" s="5" t="s">
        <v>4</v>
      </c>
      <c r="C8" s="6" t="s">
        <v>5</v>
      </c>
      <c r="D8" s="2"/>
      <c r="E8" s="2"/>
      <c r="F8" s="2"/>
      <c r="G8" s="2"/>
    </row>
    <row r="9" spans="2:7" x14ac:dyDescent="0.3">
      <c r="B9" s="2"/>
      <c r="C9" s="2"/>
      <c r="D9" s="2"/>
      <c r="E9" s="2"/>
      <c r="F9" s="2"/>
      <c r="G9" s="2"/>
    </row>
    <row r="10" spans="2:7" x14ac:dyDescent="0.3">
      <c r="B10" s="2"/>
      <c r="C10" s="2"/>
      <c r="D10" s="2"/>
      <c r="E10" s="2"/>
      <c r="F10" s="2"/>
      <c r="G10" s="2"/>
    </row>
    <row r="11" spans="2:7" x14ac:dyDescent="0.3">
      <c r="B11" s="10" t="s">
        <v>6</v>
      </c>
      <c r="C11" s="11" t="s">
        <v>7</v>
      </c>
      <c r="D11" s="11">
        <v>1</v>
      </c>
      <c r="E11" s="11">
        <v>2</v>
      </c>
      <c r="F11" s="11">
        <v>3</v>
      </c>
      <c r="G11" s="11">
        <v>4</v>
      </c>
    </row>
    <row r="12" spans="2:7" s="7" customFormat="1" ht="70" x14ac:dyDescent="0.35">
      <c r="B12" s="12"/>
      <c r="C12" s="13" t="s">
        <v>8</v>
      </c>
      <c r="D12" s="13" t="s">
        <v>9</v>
      </c>
      <c r="E12" s="13" t="s">
        <v>10</v>
      </c>
      <c r="F12" s="13" t="s">
        <v>11</v>
      </c>
      <c r="G12" s="13" t="s">
        <v>12</v>
      </c>
    </row>
    <row r="13" spans="2:7" x14ac:dyDescent="0.3">
      <c r="B13" s="14" t="s">
        <v>13</v>
      </c>
      <c r="C13" s="15">
        <v>19.54341794564386</v>
      </c>
      <c r="D13" s="15">
        <v>19.54341794564386</v>
      </c>
      <c r="E13" s="15">
        <v>19.54341794564386</v>
      </c>
      <c r="F13" s="15">
        <v>19.54341794564386</v>
      </c>
      <c r="G13" s="15">
        <v>19.54341794564386</v>
      </c>
    </row>
    <row r="14" spans="2:7" x14ac:dyDescent="0.3">
      <c r="B14" s="14" t="s">
        <v>14</v>
      </c>
      <c r="C14" s="15">
        <v>19.962705597541241</v>
      </c>
      <c r="D14" s="15">
        <v>20.250404875771476</v>
      </c>
      <c r="E14" s="15">
        <v>21.262925119560052</v>
      </c>
      <c r="F14" s="15">
        <v>22.055931129543012</v>
      </c>
      <c r="G14" s="15">
        <v>23.158727686020164</v>
      </c>
    </row>
    <row r="15" spans="2:7" x14ac:dyDescent="0.3">
      <c r="B15" s="14" t="s">
        <v>5</v>
      </c>
      <c r="C15" s="15">
        <v>20.077167933458448</v>
      </c>
      <c r="D15" s="15">
        <v>20.982967195053714</v>
      </c>
      <c r="E15" s="15">
        <v>23.081263914559091</v>
      </c>
      <c r="F15" s="15">
        <v>24.724650226588956</v>
      </c>
      <c r="G15" s="15">
        <v>27.197115249247858</v>
      </c>
    </row>
    <row r="16" spans="2:7" x14ac:dyDescent="0.3">
      <c r="B16" s="14" t="s">
        <v>15</v>
      </c>
      <c r="C16" s="15">
        <v>20.263888275012501</v>
      </c>
      <c r="D16" s="15">
        <v>21.742030098147698</v>
      </c>
      <c r="E16" s="15">
        <v>23.916233107962473</v>
      </c>
      <c r="F16" s="15">
        <v>25.619069238186228</v>
      </c>
      <c r="G16" s="15">
        <v>28.180976162004857</v>
      </c>
    </row>
    <row r="17" spans="2:7" x14ac:dyDescent="0.3">
      <c r="B17" s="14" t="s">
        <v>16</v>
      </c>
      <c r="C17" s="15">
        <v>20.49559454244525</v>
      </c>
      <c r="D17" s="15">
        <v>22.443599425328202</v>
      </c>
      <c r="E17" s="15">
        <v>24.68795936786103</v>
      </c>
      <c r="F17" s="15">
        <v>26.445742418532728</v>
      </c>
      <c r="G17" s="15">
        <v>29.090316660386005</v>
      </c>
    </row>
    <row r="18" spans="2:7" x14ac:dyDescent="0.3">
      <c r="B18" s="14" t="s">
        <v>17</v>
      </c>
      <c r="C18" s="15">
        <v>20.70806672396365</v>
      </c>
      <c r="D18" s="15">
        <v>23.167806910887599</v>
      </c>
      <c r="E18" s="15">
        <v>25.484587601976365</v>
      </c>
      <c r="F18" s="15">
        <v>27.299090594006902</v>
      </c>
      <c r="G18" s="15">
        <v>30.028999653407599</v>
      </c>
    </row>
    <row r="19" spans="2:7" x14ac:dyDescent="0.3">
      <c r="B19" s="14" t="s">
        <v>18</v>
      </c>
      <c r="C19" s="15">
        <v>20.922741546045891</v>
      </c>
      <c r="D19" s="15">
        <v>23.915383040317387</v>
      </c>
      <c r="E19" s="15">
        <v>26.306921344349131</v>
      </c>
      <c r="F19" s="15">
        <v>28.179974510284286</v>
      </c>
      <c r="G19" s="15">
        <v>30.997971961312718</v>
      </c>
    </row>
    <row r="20" spans="2:7" x14ac:dyDescent="0.3">
      <c r="B20" s="14" t="s">
        <v>19</v>
      </c>
      <c r="C20" s="15">
        <v>21.13964184285981</v>
      </c>
      <c r="D20" s="15">
        <v>24.687081870330918</v>
      </c>
      <c r="E20" s="15">
        <v>27.155790057364015</v>
      </c>
      <c r="F20" s="15">
        <v>29.089282687482893</v>
      </c>
      <c r="G20" s="15">
        <v>31.998210956231183</v>
      </c>
    </row>
    <row r="21" spans="2:7" x14ac:dyDescent="0.3">
      <c r="B21" s="14" t="s">
        <v>20</v>
      </c>
      <c r="C21" s="15">
        <v>21.358790685288763</v>
      </c>
      <c r="D21" s="15">
        <v>25.483681789456849</v>
      </c>
      <c r="E21" s="15">
        <v>28.032049968402543</v>
      </c>
      <c r="F21" s="15">
        <v>30.027932316385741</v>
      </c>
      <c r="G21" s="15">
        <v>33.030725548024321</v>
      </c>
    </row>
    <row r="22" spans="2:7" x14ac:dyDescent="0.3">
      <c r="B22" s="14" t="s">
        <v>21</v>
      </c>
      <c r="C22" s="15">
        <v>21.580211383385617</v>
      </c>
      <c r="D22" s="15">
        <v>26.335001970373622</v>
      </c>
      <c r="E22" s="15">
        <v>28.968502167410989</v>
      </c>
      <c r="F22" s="15">
        <v>31.031059924999894</v>
      </c>
      <c r="G22" s="15">
        <v>34.134165917499892</v>
      </c>
    </row>
    <row r="23" spans="2:7" x14ac:dyDescent="0.3">
      <c r="B23" s="14" t="s">
        <v>22</v>
      </c>
      <c r="C23" s="15">
        <v>21.803927488852111</v>
      </c>
      <c r="D23" s="15">
        <v>27.214761764389625</v>
      </c>
      <c r="E23" s="15">
        <v>29.936237940828594</v>
      </c>
      <c r="F23" s="15">
        <v>32.067698498956638</v>
      </c>
      <c r="G23" s="15">
        <v>35.274468348852309</v>
      </c>
    </row>
    <row r="24" spans="2:7" x14ac:dyDescent="0.3">
      <c r="B24" s="14" t="s">
        <v>23</v>
      </c>
      <c r="C24" s="16">
        <v>22.029962797544005</v>
      </c>
      <c r="D24" s="16">
        <v>28.123911238954648</v>
      </c>
      <c r="E24" s="16">
        <v>30.936302362850121</v>
      </c>
      <c r="F24" s="16">
        <v>33.138967521747951</v>
      </c>
      <c r="G24" s="16">
        <v>36.452864273922756</v>
      </c>
    </row>
    <row r="25" spans="2:7" x14ac:dyDescent="0.3">
      <c r="B25" s="17"/>
      <c r="C25" s="18"/>
      <c r="D25" s="18"/>
      <c r="E25" s="18"/>
      <c r="F25" s="18"/>
      <c r="G25" s="18"/>
    </row>
    <row r="26" spans="2:7" x14ac:dyDescent="0.3">
      <c r="B26" s="20" t="s">
        <v>24</v>
      </c>
      <c r="C26" s="19"/>
      <c r="D26" s="21">
        <f>D17-$C17</f>
        <v>1.9480048828829517</v>
      </c>
      <c r="E26" s="21">
        <f t="shared" ref="E26:G26" si="0">E17-$C17</f>
        <v>4.1923648254157797</v>
      </c>
      <c r="F26" s="21">
        <f t="shared" si="0"/>
        <v>5.9501478760874775</v>
      </c>
      <c r="G26" s="21">
        <f t="shared" si="0"/>
        <v>8.5947221179407549</v>
      </c>
    </row>
    <row r="27" spans="2:7" x14ac:dyDescent="0.3">
      <c r="B27" s="9"/>
    </row>
    <row r="28" spans="2:7" s="2" customFormat="1" x14ac:dyDescent="0.3">
      <c r="B28" s="22" t="s">
        <v>25</v>
      </c>
      <c r="C28" s="23"/>
      <c r="D28" s="24">
        <f>D24-$C24</f>
        <v>6.0939484414106424</v>
      </c>
      <c r="E28" s="24">
        <f t="shared" ref="E28:G28" si="1">E24-$C24</f>
        <v>8.9063395653061157</v>
      </c>
      <c r="F28" s="24">
        <f t="shared" si="1"/>
        <v>11.109004724203945</v>
      </c>
      <c r="G28" s="24">
        <f t="shared" si="1"/>
        <v>14.422901476378751</v>
      </c>
    </row>
    <row r="29" spans="2:7" x14ac:dyDescent="0.3">
      <c r="B29" s="25"/>
      <c r="C29" s="25"/>
      <c r="D29" s="25"/>
      <c r="E29" s="25"/>
      <c r="F29" s="25"/>
      <c r="G29" s="25"/>
    </row>
    <row r="30" spans="2:7" x14ac:dyDescent="0.3">
      <c r="B30" s="25" t="s">
        <v>26</v>
      </c>
      <c r="C30" s="25"/>
      <c r="D30" s="25"/>
      <c r="E30" s="25"/>
      <c r="F30" s="25"/>
      <c r="G30" s="25"/>
    </row>
    <row r="31" spans="2:7" x14ac:dyDescent="0.3">
      <c r="B31" s="25" t="s">
        <v>27</v>
      </c>
      <c r="C31" s="26">
        <f>C24-$C13</f>
        <v>2.4865448519001454</v>
      </c>
      <c r="D31" s="26">
        <f t="shared" ref="D31:G31" si="2">D24-$C13</f>
        <v>8.5804932933107878</v>
      </c>
      <c r="E31" s="26">
        <f t="shared" si="2"/>
        <v>11.392884417206261</v>
      </c>
      <c r="F31" s="26">
        <f t="shared" si="2"/>
        <v>13.595549576104091</v>
      </c>
      <c r="G31" s="26">
        <f t="shared" si="2"/>
        <v>16.909446328278896</v>
      </c>
    </row>
    <row r="32" spans="2:7" x14ac:dyDescent="0.3">
      <c r="B32" s="25" t="s">
        <v>28</v>
      </c>
      <c r="C32" s="27">
        <f>C31/$C13</f>
        <v>0.12723183113700873</v>
      </c>
      <c r="D32" s="27">
        <f t="shared" ref="D32:G32" si="3">D31/$C13</f>
        <v>0.43904773040088113</v>
      </c>
      <c r="E32" s="27">
        <f t="shared" si="3"/>
        <v>0.58295250344096972</v>
      </c>
      <c r="F32" s="27">
        <f t="shared" si="3"/>
        <v>0.69565874372217873</v>
      </c>
      <c r="G32" s="27">
        <f t="shared" si="3"/>
        <v>0.8652246180943971</v>
      </c>
    </row>
    <row r="33" spans="2:14" x14ac:dyDescent="0.3">
      <c r="B33" s="25"/>
      <c r="C33" s="28"/>
      <c r="D33" s="28"/>
      <c r="E33" s="28"/>
      <c r="F33" s="28"/>
      <c r="G33" s="28"/>
    </row>
    <row r="34" spans="2:14" x14ac:dyDescent="0.3">
      <c r="B34" s="25" t="s">
        <v>29</v>
      </c>
      <c r="C34" s="29">
        <f>C31/11</f>
        <v>0.22604953199092231</v>
      </c>
      <c r="D34" s="29">
        <f t="shared" ref="D34:G34" si="4">D31/11</f>
        <v>0.78004484484643521</v>
      </c>
      <c r="E34" s="29">
        <f t="shared" si="4"/>
        <v>1.0357167652005692</v>
      </c>
      <c r="F34" s="29">
        <f t="shared" si="4"/>
        <v>1.2359590523730992</v>
      </c>
      <c r="G34" s="29">
        <f t="shared" si="4"/>
        <v>1.5372223934798996</v>
      </c>
    </row>
    <row r="35" spans="2:14" x14ac:dyDescent="0.3">
      <c r="B35" s="25" t="s">
        <v>30</v>
      </c>
      <c r="C35" s="30">
        <f>(C24/C13)^(1/11)-1</f>
        <v>1.094720694950313E-2</v>
      </c>
      <c r="D35" s="30">
        <f t="shared" ref="D35:G35" si="5">(D24/D13)^(1/11)-1</f>
        <v>3.3642773319539687E-2</v>
      </c>
      <c r="E35" s="30">
        <f t="shared" si="5"/>
        <v>4.263774748882776E-2</v>
      </c>
      <c r="F35" s="30">
        <f t="shared" si="5"/>
        <v>4.9177456327825775E-2</v>
      </c>
      <c r="G35" s="30">
        <f t="shared" si="5"/>
        <v>5.8307616536231288E-2</v>
      </c>
    </row>
    <row r="36" spans="2:14" x14ac:dyDescent="0.3">
      <c r="B36" s="25"/>
      <c r="C36" s="28"/>
      <c r="D36" s="28"/>
      <c r="E36" s="28"/>
      <c r="F36" s="28"/>
      <c r="G36" s="28"/>
      <c r="H36" s="8"/>
      <c r="I36" s="8"/>
      <c r="J36" s="8"/>
      <c r="K36" s="8"/>
      <c r="L36" s="8"/>
      <c r="M36" s="8"/>
      <c r="N36" s="8"/>
    </row>
    <row r="37" spans="2:14" x14ac:dyDescent="0.3">
      <c r="B37" s="25"/>
      <c r="C37" s="28"/>
      <c r="D37" s="28"/>
      <c r="E37" s="28"/>
      <c r="F37" s="28"/>
      <c r="G37" s="28"/>
    </row>
    <row r="38" spans="2:14" x14ac:dyDescent="0.3">
      <c r="B38" s="25" t="s">
        <v>31</v>
      </c>
      <c r="C38" s="28"/>
      <c r="D38" s="26">
        <f>D28</f>
        <v>6.0939484414106424</v>
      </c>
      <c r="E38" s="26">
        <f t="shared" ref="E38:G38" si="6">E28</f>
        <v>8.9063395653061157</v>
      </c>
      <c r="F38" s="26">
        <f t="shared" si="6"/>
        <v>11.109004724203945</v>
      </c>
      <c r="G38" s="26">
        <f t="shared" si="6"/>
        <v>14.422901476378751</v>
      </c>
    </row>
    <row r="39" spans="2:14" x14ac:dyDescent="0.3">
      <c r="B39" s="25" t="s">
        <v>32</v>
      </c>
      <c r="C39" s="28"/>
      <c r="D39" s="27">
        <f>D38/D13</f>
        <v>0.31181589926387243</v>
      </c>
      <c r="E39" s="27">
        <f t="shared" ref="E39:G39" si="7">E38/E13</f>
        <v>0.45572067230396096</v>
      </c>
      <c r="F39" s="27">
        <f t="shared" si="7"/>
        <v>0.56842691258516997</v>
      </c>
      <c r="G39" s="27">
        <f t="shared" si="7"/>
        <v>0.73799278695738846</v>
      </c>
    </row>
  </sheetData>
  <phoneticPr fontId="5"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26E3A-8AFE-4E95-967F-4A3BF881B803}">
  <dimension ref="B2:O21"/>
  <sheetViews>
    <sheetView showGridLines="0" topLeftCell="A4" workbookViewId="0">
      <selection activeCell="H24" sqref="H24"/>
    </sheetView>
  </sheetViews>
  <sheetFormatPr defaultRowHeight="14.5" x14ac:dyDescent="0.35"/>
  <cols>
    <col min="2" max="2" width="8.7265625" customWidth="1"/>
    <col min="9" max="9" width="11.36328125" customWidth="1"/>
    <col min="10" max="15" width="20.6328125" customWidth="1"/>
  </cols>
  <sheetData>
    <row r="2" spans="2:15" ht="32.5" customHeight="1" x14ac:dyDescent="0.35">
      <c r="B2" s="59" t="s">
        <v>33</v>
      </c>
      <c r="C2" s="59"/>
      <c r="D2" s="59"/>
      <c r="E2" s="59"/>
      <c r="F2" s="59"/>
      <c r="G2" s="59"/>
      <c r="H2" s="59"/>
      <c r="I2" s="59"/>
      <c r="J2" s="59"/>
      <c r="K2" s="59"/>
      <c r="L2" s="59"/>
      <c r="M2" s="59"/>
      <c r="N2" s="59"/>
      <c r="O2" s="59"/>
    </row>
    <row r="3" spans="2:15" ht="29.5" customHeight="1" x14ac:dyDescent="0.35">
      <c r="B3" s="59"/>
      <c r="C3" s="59"/>
      <c r="D3" s="59"/>
      <c r="E3" s="59"/>
      <c r="F3" s="59"/>
      <c r="G3" s="59"/>
      <c r="H3" s="59"/>
      <c r="I3" s="59"/>
      <c r="J3" s="59"/>
      <c r="K3" s="59"/>
      <c r="L3" s="59"/>
      <c r="M3" s="59"/>
      <c r="N3" s="59"/>
      <c r="O3" s="59"/>
    </row>
    <row r="5" spans="2:15" ht="18" x14ac:dyDescent="0.35">
      <c r="B5" s="31" t="s">
        <v>34</v>
      </c>
    </row>
    <row r="6" spans="2:15" x14ac:dyDescent="0.35">
      <c r="B6" s="4"/>
      <c r="C6" s="4"/>
      <c r="D6" s="4"/>
      <c r="E6" s="4"/>
      <c r="F6" s="4"/>
      <c r="G6" s="4"/>
      <c r="H6" s="4"/>
      <c r="I6" s="4"/>
      <c r="J6" s="4"/>
      <c r="K6" s="4"/>
      <c r="L6" s="4"/>
      <c r="M6" s="4"/>
      <c r="N6" s="4"/>
      <c r="O6" s="4"/>
    </row>
    <row r="7" spans="2:15" ht="34.5" x14ac:dyDescent="0.35">
      <c r="B7" s="38"/>
      <c r="C7" s="38"/>
      <c r="D7" s="38"/>
      <c r="E7" s="38"/>
      <c r="F7" s="38"/>
      <c r="G7" s="38"/>
      <c r="H7" s="38"/>
      <c r="I7" s="38"/>
      <c r="J7" s="39" t="s">
        <v>35</v>
      </c>
      <c r="K7" s="40" t="s">
        <v>36</v>
      </c>
      <c r="L7" s="40" t="s">
        <v>37</v>
      </c>
      <c r="M7" s="40" t="s">
        <v>38</v>
      </c>
      <c r="N7" s="41" t="s">
        <v>39</v>
      </c>
      <c r="O7" s="42"/>
    </row>
    <row r="8" spans="2:15" x14ac:dyDescent="0.35">
      <c r="B8" s="38"/>
      <c r="C8" s="38"/>
      <c r="D8" s="38"/>
      <c r="E8" s="38"/>
      <c r="F8" s="38"/>
      <c r="G8" s="38"/>
      <c r="H8" s="38"/>
      <c r="I8" s="38"/>
      <c r="J8" s="43" t="s">
        <v>40</v>
      </c>
      <c r="K8" s="43" t="s">
        <v>41</v>
      </c>
      <c r="L8" s="44" t="s">
        <v>42</v>
      </c>
      <c r="M8" s="57">
        <v>44105</v>
      </c>
      <c r="N8" s="45" t="s">
        <v>43</v>
      </c>
      <c r="O8" s="46"/>
    </row>
    <row r="9" spans="2:15" ht="40.5" customHeight="1" x14ac:dyDescent="0.35">
      <c r="B9" s="38"/>
      <c r="C9" s="38"/>
      <c r="D9" s="38"/>
      <c r="E9" s="38"/>
      <c r="F9" s="38"/>
      <c r="G9" s="38"/>
      <c r="H9" s="38"/>
      <c r="I9" s="38"/>
      <c r="J9" s="51" t="s">
        <v>44</v>
      </c>
      <c r="K9" s="51" t="s">
        <v>45</v>
      </c>
      <c r="L9" s="51" t="s">
        <v>45</v>
      </c>
      <c r="M9" s="51" t="s">
        <v>45</v>
      </c>
      <c r="N9" s="52" t="s">
        <v>45</v>
      </c>
      <c r="O9" s="53" t="s">
        <v>46</v>
      </c>
    </row>
    <row r="10" spans="2:15" ht="52.5" customHeight="1" x14ac:dyDescent="0.35">
      <c r="B10" s="38"/>
      <c r="C10" s="38"/>
      <c r="D10" s="38"/>
      <c r="E10" s="38"/>
      <c r="F10" s="38"/>
      <c r="G10" s="38"/>
      <c r="H10" s="38"/>
      <c r="I10" s="47" t="s">
        <v>47</v>
      </c>
      <c r="J10" s="54" t="s">
        <v>48</v>
      </c>
      <c r="K10" s="54" t="s">
        <v>49</v>
      </c>
      <c r="L10" s="54" t="s">
        <v>50</v>
      </c>
      <c r="M10" s="54" t="s">
        <v>51</v>
      </c>
      <c r="N10" s="55" t="s">
        <v>52</v>
      </c>
      <c r="O10" s="56"/>
    </row>
    <row r="11" spans="2:15" x14ac:dyDescent="0.35">
      <c r="B11" s="38"/>
      <c r="C11" s="38"/>
      <c r="D11" s="38"/>
      <c r="E11" s="38"/>
      <c r="F11" s="38"/>
      <c r="G11" s="38"/>
      <c r="H11" s="38"/>
      <c r="I11" s="48" t="s">
        <v>53</v>
      </c>
      <c r="J11" s="32" t="s">
        <v>54</v>
      </c>
      <c r="K11" s="32" t="s">
        <v>55</v>
      </c>
      <c r="L11" s="32" t="s">
        <v>56</v>
      </c>
      <c r="M11" s="32" t="s">
        <v>57</v>
      </c>
      <c r="N11" s="32" t="s">
        <v>58</v>
      </c>
      <c r="O11" s="32" t="s">
        <v>59</v>
      </c>
    </row>
    <row r="12" spans="2:15" x14ac:dyDescent="0.35">
      <c r="B12" s="38"/>
      <c r="C12" s="38"/>
      <c r="D12" s="38"/>
      <c r="E12" s="38"/>
      <c r="F12" s="38"/>
      <c r="G12" s="38"/>
      <c r="H12" s="38"/>
      <c r="I12" s="48" t="s">
        <v>60</v>
      </c>
      <c r="J12" s="33" t="s">
        <v>61</v>
      </c>
      <c r="K12" s="32" t="s">
        <v>62</v>
      </c>
      <c r="L12" s="32" t="s">
        <v>63</v>
      </c>
      <c r="M12" s="32" t="s">
        <v>64</v>
      </c>
      <c r="N12" s="33" t="s">
        <v>61</v>
      </c>
      <c r="O12" s="33" t="s">
        <v>61</v>
      </c>
    </row>
    <row r="13" spans="2:15" x14ac:dyDescent="0.35">
      <c r="B13" s="38"/>
      <c r="C13" s="38"/>
      <c r="D13" s="38"/>
      <c r="E13" s="38"/>
      <c r="F13" s="38"/>
      <c r="G13" s="38"/>
      <c r="H13" s="38"/>
      <c r="I13" s="48" t="s">
        <v>65</v>
      </c>
      <c r="J13" s="32" t="s">
        <v>66</v>
      </c>
      <c r="K13" s="33" t="s">
        <v>61</v>
      </c>
      <c r="L13" s="33" t="s">
        <v>61</v>
      </c>
      <c r="M13" s="33" t="s">
        <v>61</v>
      </c>
      <c r="N13" s="33" t="s">
        <v>61</v>
      </c>
      <c r="O13" s="33" t="s">
        <v>61</v>
      </c>
    </row>
    <row r="14" spans="2:15" x14ac:dyDescent="0.35">
      <c r="B14" s="38"/>
      <c r="C14" s="38"/>
      <c r="D14" s="38"/>
      <c r="E14" s="38"/>
      <c r="F14" s="38"/>
      <c r="G14" s="38"/>
      <c r="H14" s="38"/>
      <c r="I14" s="48" t="s">
        <v>67</v>
      </c>
      <c r="J14" s="33" t="s">
        <v>61</v>
      </c>
      <c r="K14" s="33" t="s">
        <v>61</v>
      </c>
      <c r="L14" s="33" t="s">
        <v>61</v>
      </c>
      <c r="M14" s="32" t="s">
        <v>68</v>
      </c>
      <c r="N14" s="33" t="s">
        <v>61</v>
      </c>
      <c r="O14" s="33" t="s">
        <v>61</v>
      </c>
    </row>
    <row r="15" spans="2:15" x14ac:dyDescent="0.35">
      <c r="B15" s="38"/>
      <c r="C15" s="38"/>
      <c r="D15" s="38"/>
      <c r="E15" s="38"/>
      <c r="F15" s="38"/>
      <c r="G15" s="38"/>
      <c r="H15" s="38"/>
      <c r="I15" s="48" t="s">
        <v>69</v>
      </c>
      <c r="J15" s="33" t="s">
        <v>61</v>
      </c>
      <c r="K15" s="32" t="s">
        <v>70</v>
      </c>
      <c r="L15" s="32" t="s">
        <v>71</v>
      </c>
      <c r="M15" s="32" t="s">
        <v>72</v>
      </c>
      <c r="N15" s="33" t="s">
        <v>61</v>
      </c>
      <c r="O15" s="33" t="s">
        <v>61</v>
      </c>
    </row>
    <row r="16" spans="2:15" x14ac:dyDescent="0.35">
      <c r="B16" s="38"/>
      <c r="C16" s="38"/>
      <c r="D16" s="38"/>
      <c r="E16" s="38"/>
      <c r="F16" s="38"/>
      <c r="G16" s="38"/>
      <c r="H16" s="38"/>
      <c r="I16" s="48" t="s">
        <v>73</v>
      </c>
      <c r="J16" s="33" t="s">
        <v>61</v>
      </c>
      <c r="K16" s="33" t="s">
        <v>61</v>
      </c>
      <c r="L16" s="33" t="s">
        <v>61</v>
      </c>
      <c r="M16" s="32" t="s">
        <v>62</v>
      </c>
      <c r="N16" s="32" t="s">
        <v>74</v>
      </c>
      <c r="O16" s="32" t="s">
        <v>75</v>
      </c>
    </row>
    <row r="17" spans="2:15" x14ac:dyDescent="0.35">
      <c r="B17" s="38"/>
      <c r="C17" s="38"/>
      <c r="D17" s="38"/>
      <c r="E17" s="38"/>
      <c r="F17" s="38"/>
      <c r="G17" s="38"/>
      <c r="H17" s="38"/>
      <c r="I17" s="48" t="s">
        <v>76</v>
      </c>
      <c r="J17" s="33" t="s">
        <v>61</v>
      </c>
      <c r="K17" s="33" t="s">
        <v>61</v>
      </c>
      <c r="L17" s="33" t="s">
        <v>61</v>
      </c>
      <c r="M17" s="32" t="s">
        <v>77</v>
      </c>
      <c r="N17" s="32" t="s">
        <v>78</v>
      </c>
      <c r="O17" s="32" t="s">
        <v>79</v>
      </c>
    </row>
    <row r="18" spans="2:15" x14ac:dyDescent="0.35">
      <c r="B18" s="38"/>
      <c r="C18" s="38"/>
      <c r="D18" s="38"/>
      <c r="E18" s="38"/>
      <c r="F18" s="38"/>
      <c r="G18" s="38"/>
      <c r="H18" s="38"/>
      <c r="I18" s="48" t="s">
        <v>80</v>
      </c>
      <c r="J18" s="33" t="s">
        <v>61</v>
      </c>
      <c r="K18" s="33" t="s">
        <v>61</v>
      </c>
      <c r="L18" s="33" t="s">
        <v>61</v>
      </c>
      <c r="M18" s="32" t="s">
        <v>81</v>
      </c>
      <c r="N18" s="32" t="s">
        <v>82</v>
      </c>
      <c r="O18" s="32" t="s">
        <v>83</v>
      </c>
    </row>
    <row r="19" spans="2:15" x14ac:dyDescent="0.35">
      <c r="B19" s="38"/>
      <c r="C19" s="38"/>
      <c r="D19" s="38"/>
      <c r="E19" s="38"/>
      <c r="F19" s="38"/>
      <c r="G19" s="38"/>
      <c r="H19" s="38"/>
      <c r="I19" s="48" t="s">
        <v>84</v>
      </c>
      <c r="J19" s="34" t="s">
        <v>85</v>
      </c>
      <c r="K19" s="34" t="s">
        <v>86</v>
      </c>
      <c r="L19" s="34" t="s">
        <v>86</v>
      </c>
      <c r="M19" s="33" t="s">
        <v>61</v>
      </c>
      <c r="N19" s="33" t="s">
        <v>61</v>
      </c>
      <c r="O19" s="33" t="s">
        <v>61</v>
      </c>
    </row>
    <row r="20" spans="2:15" ht="64" customHeight="1" x14ac:dyDescent="0.35">
      <c r="B20" s="49" t="s">
        <v>87</v>
      </c>
      <c r="C20" s="49"/>
      <c r="D20" s="49"/>
      <c r="E20" s="49"/>
      <c r="F20" s="49"/>
      <c r="G20" s="49"/>
      <c r="H20" s="49"/>
      <c r="I20" s="50"/>
      <c r="J20" s="35" t="s">
        <v>88</v>
      </c>
      <c r="K20" s="35" t="s">
        <v>89</v>
      </c>
      <c r="L20" s="35"/>
      <c r="M20" s="35"/>
      <c r="N20" s="36" t="s">
        <v>90</v>
      </c>
      <c r="O20" s="37" t="s">
        <v>61</v>
      </c>
    </row>
    <row r="21" spans="2:15" ht="64" customHeight="1" x14ac:dyDescent="0.35">
      <c r="B21" s="49"/>
      <c r="C21" s="49"/>
      <c r="D21" s="49"/>
      <c r="E21" s="49"/>
      <c r="F21" s="49"/>
      <c r="G21" s="49"/>
      <c r="H21" s="49"/>
      <c r="I21" s="50"/>
      <c r="J21" s="35"/>
      <c r="K21" s="35" t="s">
        <v>91</v>
      </c>
      <c r="L21" s="35"/>
      <c r="M21" s="35"/>
      <c r="N21" s="36" t="s">
        <v>92</v>
      </c>
      <c r="O21" s="37" t="s">
        <v>61</v>
      </c>
    </row>
  </sheetData>
  <mergeCells count="8">
    <mergeCell ref="B2:O3"/>
    <mergeCell ref="J20:J21"/>
    <mergeCell ref="K20:M20"/>
    <mergeCell ref="K21:M21"/>
    <mergeCell ref="B20:I21"/>
    <mergeCell ref="N10:O10"/>
    <mergeCell ref="N8:O8"/>
    <mergeCell ref="N7:O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377B2F390EBF4AAEACAE1FA953CC12" ma:contentTypeVersion="10" ma:contentTypeDescription="Create a new document." ma:contentTypeScope="" ma:versionID="983190b8bca6b3c516062e2afe10519b">
  <xsd:schema xmlns:xsd="http://www.w3.org/2001/XMLSchema" xmlns:xs="http://www.w3.org/2001/XMLSchema" xmlns:p="http://schemas.microsoft.com/office/2006/metadata/properties" xmlns:ns2="c51adf0f-4df5-4c85-9694-3f12a7c814b7" xmlns:ns3="4678c419-316d-41db-88ec-4efc96b8b7e9" targetNamespace="http://schemas.microsoft.com/office/2006/metadata/properties" ma:root="true" ma:fieldsID="390e3f26162ffacb04361312cd6d1ffd" ns2:_="" ns3:_="">
    <xsd:import namespace="c51adf0f-4df5-4c85-9694-3f12a7c814b7"/>
    <xsd:import namespace="4678c419-316d-41db-88ec-4efc96b8b7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adf0f-4df5-4c85-9694-3f12a7c814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8c419-316d-41db-88ec-4efc96b8b7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F6D0C2-ED99-4379-ADDB-FB6C5C58D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1adf0f-4df5-4c85-9694-3f12a7c814b7"/>
    <ds:schemaRef ds:uri="4678c419-316d-41db-88ec-4efc96b8b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1D6C62-66B4-4C2B-9F68-3A464BD49D68}">
  <ds:schemaRefs>
    <ds:schemaRef ds:uri="http://schemas.microsoft.com/sharepoint/v3/contenttype/forms"/>
  </ds:schemaRefs>
</ds:datastoreItem>
</file>

<file path=customXml/itemProps3.xml><?xml version="1.0" encoding="utf-8"?>
<ds:datastoreItem xmlns:ds="http://schemas.openxmlformats.org/officeDocument/2006/customXml" ds:itemID="{F1754891-B6F8-4C5F-B95A-CB84EF6790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analysis</vt:lpstr>
      <vt:lpstr>Historical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Nihar Shembavnekar</dc:creator>
  <cp:keywords/>
  <dc:description/>
  <cp:lastModifiedBy>Kate Addison</cp:lastModifiedBy>
  <cp:revision/>
  <dcterms:created xsi:type="dcterms:W3CDTF">2020-08-10T16:39:15Z</dcterms:created>
  <dcterms:modified xsi:type="dcterms:W3CDTF">2021-02-10T16:17:48Z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0x0101003E377B2F390EBF4AAEACAE1FA953CC12</vt:lpwstr>
  </property>
</Properties>
</file>